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損益計算書（PL）" sheetId="1" r:id="rId4"/>
    <sheet state="visible" name="資金繰り" sheetId="2" r:id="rId5"/>
  </sheets>
  <definedNames/>
  <calcPr/>
  <extLst>
    <ext uri="GoogleSheetsCustomDataVersion2">
      <go:sheetsCustomData xmlns:go="http://customooxmlschemas.google.com/" r:id="rId6" roundtripDataChecksum="sHNHH9nlO+6vYjHyr01Ia5ILzkKB0HEuY7uyWI7eggw="/>
    </ext>
  </extLst>
</workbook>
</file>

<file path=xl/sharedStrings.xml><?xml version="1.0" encoding="utf-8"?>
<sst xmlns="http://schemas.openxmlformats.org/spreadsheetml/2006/main" count="104" uniqueCount="53">
  <si>
    <t>損益計算書（PL）</t>
  </si>
  <si>
    <t>COMPASS小倉</t>
  </si>
  <si>
    <t>単位：円</t>
  </si>
  <si>
    <t>年間合計</t>
  </si>
  <si>
    <t>2022年10月</t>
  </si>
  <si>
    <t>2022年11月</t>
  </si>
  <si>
    <t>2022年12月</t>
  </si>
  <si>
    <t>2023年1月</t>
  </si>
  <si>
    <t>2023年2月</t>
  </si>
  <si>
    <t>2023年3月</t>
  </si>
  <si>
    <t>2023年4月</t>
  </si>
  <si>
    <t>2023年5月</t>
  </si>
  <si>
    <t>2023年6月</t>
  </si>
  <si>
    <t>2023年7月</t>
  </si>
  <si>
    <t>2023年8月</t>
  </si>
  <si>
    <t>2023年9月</t>
  </si>
  <si>
    <t>売上高</t>
  </si>
  <si>
    <t>サービスA</t>
  </si>
  <si>
    <t>サービスB</t>
  </si>
  <si>
    <t>サービスC</t>
  </si>
  <si>
    <t>取引先A</t>
  </si>
  <si>
    <t>取引先B</t>
  </si>
  <si>
    <t>合計</t>
  </si>
  <si>
    <t>売上原価</t>
  </si>
  <si>
    <t>仕入れ</t>
  </si>
  <si>
    <t>設備</t>
  </si>
  <si>
    <t>その他経費</t>
  </si>
  <si>
    <t>売上総利益</t>
  </si>
  <si>
    <t>販売管理費</t>
  </si>
  <si>
    <t>人件費</t>
  </si>
  <si>
    <t>家賃</t>
  </si>
  <si>
    <t>水道光熱費</t>
  </si>
  <si>
    <t>システム費</t>
  </si>
  <si>
    <t>交通費・出張費</t>
  </si>
  <si>
    <t>交際費</t>
  </si>
  <si>
    <t>通信費</t>
  </si>
  <si>
    <t>消耗品費</t>
  </si>
  <si>
    <t>支払利息</t>
  </si>
  <si>
    <t>営業利益</t>
  </si>
  <si>
    <t>◆1期資金繰り表</t>
  </si>
  <si>
    <t>期首残高</t>
  </si>
  <si>
    <t>←開業時の資本金</t>
  </si>
  <si>
    <t>2022年6月</t>
  </si>
  <si>
    <t>2022年7月</t>
  </si>
  <si>
    <t>2022年8月</t>
  </si>
  <si>
    <t>2022年9月</t>
  </si>
  <si>
    <t>収入</t>
  </si>
  <si>
    <t>支出</t>
  </si>
  <si>
    <t>月末残高</t>
  </si>
  <si>
    <t>財務収支</t>
  </si>
  <si>
    <t>役員からの貸付</t>
  </si>
  <si>
    <t>融資</t>
  </si>
  <si>
    <t>給付・助成・補助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</si>
</sst>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);[Red]\(#,##0\)"/>
    <numFmt numFmtId="165" formatCode="#,##0_ ;[Red]\-#,##0\ "/>
  </numFmts>
  <fonts count="6">
    <font>
      <sz val="11.0"/>
      <color rgb="FF000000"/>
      <name val="ヒラギノ角ゴ pron w3"/>
      <scheme val="minor"/>
    </font>
    <font>
      <sz val="11.0"/>
      <color theme="1"/>
      <name val="MS PMincho"/>
    </font>
    <font/>
    <font>
      <b/>
      <sz val="11.0"/>
      <color theme="1"/>
      <name val="MS PMincho"/>
    </font>
    <font>
      <sz val="9.0"/>
      <color theme="1"/>
      <name val="MS PMincho"/>
    </font>
    <font>
      <b/>
      <sz val="9.0"/>
      <color theme="1"/>
      <name val="MS PMincho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FFCCFF"/>
      </patternFill>
    </fill>
  </fills>
  <borders count="1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1" fillId="2" fontId="1" numFmtId="0" xfId="0" applyAlignment="1" applyBorder="1" applyFill="1" applyFont="1">
      <alignment vertical="center"/>
    </xf>
    <xf borderId="0" fillId="0" fontId="1" numFmtId="0" xfId="0" applyAlignment="1" applyFont="1">
      <alignment horizontal="right" readingOrder="0" vertical="center"/>
    </xf>
    <xf borderId="0" fillId="0" fontId="1" numFmtId="0" xfId="0" applyAlignment="1" applyFont="1">
      <alignment horizontal="right" vertical="center"/>
    </xf>
    <xf borderId="2" fillId="0" fontId="1" numFmtId="0" xfId="0" applyAlignment="1" applyBorder="1" applyFont="1">
      <alignment horizontal="center" vertical="center"/>
    </xf>
    <xf borderId="2" fillId="0" fontId="1" numFmtId="49" xfId="0" applyAlignment="1" applyBorder="1" applyFont="1" applyNumberFormat="1">
      <alignment horizontal="center" vertical="center"/>
    </xf>
    <xf borderId="2" fillId="0" fontId="1" numFmtId="49" xfId="0" applyAlignment="1" applyBorder="1" applyFont="1" applyNumberFormat="1">
      <alignment horizontal="center" readingOrder="0" vertical="center"/>
    </xf>
    <xf borderId="3" fillId="3" fontId="1" numFmtId="0" xfId="0" applyAlignment="1" applyBorder="1" applyFill="1" applyFont="1">
      <alignment horizontal="center" vertical="center"/>
    </xf>
    <xf borderId="4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vertical="center"/>
    </xf>
    <xf borderId="2" fillId="0" fontId="1" numFmtId="164" xfId="0" applyAlignment="1" applyBorder="1" applyFont="1" applyNumberFormat="1">
      <alignment vertical="center"/>
    </xf>
    <xf borderId="5" fillId="0" fontId="2" numFmtId="0" xfId="0" applyAlignment="1" applyBorder="1" applyFont="1">
      <alignment vertical="center"/>
    </xf>
    <xf borderId="6" fillId="3" fontId="1" numFmtId="0" xfId="0" applyAlignment="1" applyBorder="1" applyFont="1">
      <alignment horizontal="center" vertical="center"/>
    </xf>
    <xf borderId="7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2" fillId="3" fontId="1" numFmtId="164" xfId="0" applyAlignment="1" applyBorder="1" applyFont="1" applyNumberFormat="1">
      <alignment vertical="center"/>
    </xf>
    <xf borderId="3" fillId="4" fontId="1" numFmtId="0" xfId="0" applyAlignment="1" applyBorder="1" applyFill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2" fillId="0" fontId="1" numFmtId="38" xfId="0" applyAlignment="1" applyBorder="1" applyFont="1" applyNumberFormat="1">
      <alignment vertical="center"/>
    </xf>
    <xf borderId="6" fillId="4" fontId="1" numFmtId="0" xfId="0" applyAlignment="1" applyBorder="1" applyFont="1">
      <alignment vertical="center"/>
    </xf>
    <xf borderId="8" fillId="4" fontId="1" numFmtId="0" xfId="0" applyAlignment="1" applyBorder="1" applyFont="1">
      <alignment vertical="center"/>
    </xf>
    <xf borderId="2" fillId="4" fontId="1" numFmtId="0" xfId="0" applyAlignment="1" applyBorder="1" applyFont="1">
      <alignment horizontal="center" vertical="center"/>
    </xf>
    <xf borderId="2" fillId="4" fontId="1" numFmtId="38" xfId="0" applyAlignment="1" applyBorder="1" applyFont="1" applyNumberFormat="1">
      <alignment vertical="center"/>
    </xf>
    <xf borderId="9" fillId="5" fontId="3" numFmtId="3" xfId="0" applyAlignment="1" applyBorder="1" applyFill="1" applyFont="1" applyNumberFormat="1">
      <alignment vertical="center"/>
    </xf>
    <xf borderId="8" fillId="5" fontId="3" numFmtId="3" xfId="0" applyAlignment="1" applyBorder="1" applyFont="1" applyNumberFormat="1">
      <alignment vertical="center"/>
    </xf>
    <xf borderId="2" fillId="5" fontId="3" numFmtId="3" xfId="0" applyAlignment="1" applyBorder="1" applyFont="1" applyNumberFormat="1">
      <alignment horizontal="center" vertical="center"/>
    </xf>
    <xf borderId="1" fillId="2" fontId="3" numFmtId="3" xfId="0" applyAlignment="1" applyBorder="1" applyFont="1" applyNumberFormat="1">
      <alignment horizontal="center" vertical="center"/>
    </xf>
    <xf borderId="2" fillId="5" fontId="3" numFmtId="165" xfId="0" applyAlignment="1" applyBorder="1" applyFont="1" applyNumberFormat="1">
      <alignment vertical="center"/>
    </xf>
    <xf borderId="2" fillId="5" fontId="3" numFmtId="165" xfId="0" applyAlignment="1" applyBorder="1" applyFont="1" applyNumberFormat="1">
      <alignment horizontal="right" vertical="center"/>
    </xf>
    <xf borderId="10" fillId="6" fontId="1" numFmtId="0" xfId="0" applyAlignment="1" applyBorder="1" applyFill="1" applyFont="1">
      <alignment horizontal="center" vertical="center"/>
    </xf>
    <xf borderId="2" fillId="0" fontId="1" numFmtId="165" xfId="0" applyAlignment="1" applyBorder="1" applyFont="1" applyNumberFormat="1">
      <alignment vertical="center"/>
    </xf>
    <xf borderId="11" fillId="0" fontId="2" numFmtId="0" xfId="0" applyAlignment="1" applyBorder="1" applyFont="1">
      <alignment vertical="center"/>
    </xf>
    <xf borderId="2" fillId="2" fontId="1" numFmtId="164" xfId="0" applyAlignment="1" applyBorder="1" applyFont="1" applyNumberFormat="1">
      <alignment vertical="center"/>
    </xf>
    <xf borderId="3" fillId="0" fontId="1" numFmtId="165" xfId="0" applyAlignment="1" applyBorder="1" applyFont="1" applyNumberFormat="1">
      <alignment vertical="center"/>
    </xf>
    <xf borderId="12" fillId="0" fontId="2" numFmtId="0" xfId="0" applyAlignment="1" applyBorder="1" applyFont="1">
      <alignment vertical="center"/>
    </xf>
    <xf borderId="7" fillId="6" fontId="1" numFmtId="0" xfId="0" applyAlignment="1" applyBorder="1" applyFont="1">
      <alignment vertical="center"/>
    </xf>
    <xf borderId="2" fillId="6" fontId="1" numFmtId="0" xfId="0" applyAlignment="1" applyBorder="1" applyFont="1">
      <alignment vertical="center"/>
    </xf>
    <xf borderId="2" fillId="6" fontId="1" numFmtId="165" xfId="0" applyAlignment="1" applyBorder="1" applyFont="1" applyNumberFormat="1">
      <alignment vertical="center"/>
    </xf>
    <xf borderId="9" fillId="7" fontId="3" numFmtId="3" xfId="0" applyAlignment="1" applyBorder="1" applyFill="1" applyFont="1" applyNumberFormat="1">
      <alignment vertical="center"/>
    </xf>
    <xf borderId="8" fillId="7" fontId="3" numFmtId="3" xfId="0" applyAlignment="1" applyBorder="1" applyFont="1" applyNumberFormat="1">
      <alignment vertical="center"/>
    </xf>
    <xf borderId="2" fillId="7" fontId="3" numFmtId="3" xfId="0" applyAlignment="1" applyBorder="1" applyFont="1" applyNumberFormat="1">
      <alignment horizontal="center" vertical="center"/>
    </xf>
    <xf borderId="2" fillId="7" fontId="3" numFmtId="165" xfId="0" applyAlignment="1" applyBorder="1" applyFont="1" applyNumberFormat="1">
      <alignment vertical="center"/>
    </xf>
    <xf borderId="0" fillId="0" fontId="4" numFmtId="0" xfId="0" applyAlignment="1" applyFont="1">
      <alignment vertical="center"/>
    </xf>
    <xf borderId="2" fillId="0" fontId="4" numFmtId="0" xfId="0" applyAlignment="1" applyBorder="1" applyFont="1">
      <alignment horizontal="center" vertical="center"/>
    </xf>
    <xf borderId="2" fillId="8" fontId="4" numFmtId="3" xfId="0" applyAlignment="1" applyBorder="1" applyFill="1" applyFont="1" applyNumberFormat="1">
      <alignment horizontal="right" vertical="center"/>
    </xf>
    <xf borderId="0" fillId="0" fontId="4" numFmtId="0" xfId="0" applyAlignment="1" applyFont="1">
      <alignment horizontal="right" vertical="center"/>
    </xf>
    <xf borderId="2" fillId="0" fontId="4" numFmtId="49" xfId="0" applyAlignment="1" applyBorder="1" applyFont="1" applyNumberFormat="1">
      <alignment horizontal="center" vertical="center"/>
    </xf>
    <xf borderId="2" fillId="0" fontId="4" numFmtId="38" xfId="0" applyAlignment="1" applyBorder="1" applyFont="1" applyNumberFormat="1">
      <alignment vertical="center"/>
    </xf>
    <xf borderId="2" fillId="9" fontId="4" numFmtId="0" xfId="0" applyAlignment="1" applyBorder="1" applyFill="1" applyFont="1">
      <alignment horizontal="center" vertical="center"/>
    </xf>
    <xf borderId="2" fillId="9" fontId="5" numFmtId="38" xfId="0" applyAlignment="1" applyBorder="1" applyFont="1" applyNumberFormat="1">
      <alignment vertical="center"/>
    </xf>
    <xf borderId="2" fillId="3" fontId="4" numFmtId="38" xfId="0" applyAlignment="1" applyBorder="1" applyFont="1" applyNumberFormat="1">
      <alignment vertical="center"/>
    </xf>
    <xf borderId="0" fillId="0" fontId="5" numFmtId="0" xfId="0" applyAlignment="1" applyFont="1">
      <alignment vertical="center"/>
    </xf>
    <xf borderId="3" fillId="0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vertical="center"/>
    </xf>
    <xf borderId="2" fillId="2" fontId="4" numFmtId="38" xfId="0" applyAlignment="1" applyBorder="1" applyFont="1" applyNumberFormat="1">
      <alignment vertical="center"/>
    </xf>
    <xf borderId="13" fillId="0" fontId="2" numFmtId="0" xfId="0" applyAlignment="1" applyBorder="1" applyFont="1">
      <alignment vertical="center"/>
    </xf>
    <xf borderId="2" fillId="6" fontId="4" numFmtId="38" xfId="0" applyAlignment="1" applyBorder="1" applyFont="1" applyNumberFormat="1">
      <alignment vertical="center"/>
    </xf>
    <xf borderId="1" fillId="2" fontId="4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2" fillId="4" fontId="4" numFmtId="38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ヒラギノ角ゴ pron w3"/>
        <a:ea typeface="ヒラギノ角ゴ pron w3"/>
        <a:cs typeface="ヒラギノ角ゴ pron w3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>
      <pane xSplit="4.0" ySplit="3.0" topLeftCell="E4" activePane="bottomRight" state="frozen"/>
      <selection activeCell="E1" sqref="E1" pane="topRight"/>
      <selection activeCell="A4" sqref="A4" pane="bottomLeft"/>
      <selection activeCell="E4" sqref="E4" pane="bottomRight"/>
    </sheetView>
  </sheetViews>
  <sheetFormatPr customHeight="1" defaultColWidth="12.63" defaultRowHeight="15.0"/>
  <cols>
    <col customWidth="1" min="1" max="1" width="1.38"/>
    <col customWidth="1" min="2" max="2" width="10.88"/>
    <col customWidth="1" min="3" max="3" width="9.13"/>
    <col customWidth="1" min="4" max="4" width="24.0"/>
    <col customWidth="1" min="5" max="5" width="0.5"/>
    <col customWidth="1" min="6" max="6" width="17.75"/>
    <col customWidth="1" min="7" max="7" width="0.75"/>
    <col customWidth="1" min="8" max="8" width="11.13"/>
    <col customWidth="1" min="9" max="19" width="10.63"/>
    <col customWidth="1" min="20" max="26" width="8.38"/>
  </cols>
  <sheetData>
    <row r="1" ht="12.75" customHeight="1">
      <c r="A1" s="1"/>
      <c r="B1" s="2" t="s">
        <v>0</v>
      </c>
      <c r="C1" s="1"/>
      <c r="D1" s="1"/>
      <c r="E1" s="3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" t="s">
        <v>1</v>
      </c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2"/>
      <c r="E2" s="3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 t="s">
        <v>2</v>
      </c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3"/>
      <c r="F3" s="6" t="s">
        <v>3</v>
      </c>
      <c r="G3" s="3"/>
      <c r="H3" s="7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1"/>
      <c r="U3" s="1"/>
      <c r="V3" s="1"/>
      <c r="W3" s="1"/>
      <c r="X3" s="1"/>
      <c r="Y3" s="1"/>
      <c r="Z3" s="1"/>
    </row>
    <row r="4" ht="15.75" customHeight="1">
      <c r="A4" s="1"/>
      <c r="B4" s="9" t="s">
        <v>16</v>
      </c>
      <c r="C4" s="10"/>
      <c r="D4" s="11" t="s">
        <v>17</v>
      </c>
      <c r="E4" s="3"/>
      <c r="F4" s="12">
        <f t="shared" ref="F4:F8" si="5">SUM(H4:S4)</f>
        <v>1390000</v>
      </c>
      <c r="G4" s="3"/>
      <c r="H4" s="12">
        <f>1000*15</f>
        <v>15000</v>
      </c>
      <c r="I4" s="12">
        <f t="shared" ref="I4:K4" si="1">5000*15</f>
        <v>75000</v>
      </c>
      <c r="J4" s="12">
        <f t="shared" si="1"/>
        <v>75000</v>
      </c>
      <c r="K4" s="12">
        <f t="shared" si="1"/>
        <v>75000</v>
      </c>
      <c r="L4" s="12">
        <f t="shared" ref="L4:N4" si="2">5000*20</f>
        <v>100000</v>
      </c>
      <c r="M4" s="12">
        <f t="shared" si="2"/>
        <v>100000</v>
      </c>
      <c r="N4" s="12">
        <f t="shared" si="2"/>
        <v>100000</v>
      </c>
      <c r="O4" s="12">
        <f t="shared" ref="O4:Q4" si="3">5000*30</f>
        <v>150000</v>
      </c>
      <c r="P4" s="12">
        <f t="shared" si="3"/>
        <v>150000</v>
      </c>
      <c r="Q4" s="12">
        <f t="shared" si="3"/>
        <v>150000</v>
      </c>
      <c r="R4" s="12">
        <f t="shared" ref="R4:S4" si="4">5000*40</f>
        <v>200000</v>
      </c>
      <c r="S4" s="12">
        <f t="shared" si="4"/>
        <v>200000</v>
      </c>
      <c r="T4" s="1"/>
      <c r="U4" s="1"/>
      <c r="V4" s="1"/>
      <c r="W4" s="1"/>
      <c r="X4" s="1"/>
      <c r="Y4" s="1"/>
      <c r="Z4" s="1"/>
    </row>
    <row r="5" ht="15.75" customHeight="1">
      <c r="A5" s="1"/>
      <c r="B5" s="13"/>
      <c r="C5" s="10"/>
      <c r="D5" s="11" t="s">
        <v>18</v>
      </c>
      <c r="E5" s="3"/>
      <c r="F5" s="12">
        <f t="shared" si="5"/>
        <v>0</v>
      </c>
      <c r="G5" s="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"/>
      <c r="U5" s="1"/>
      <c r="V5" s="1"/>
      <c r="W5" s="1"/>
      <c r="X5" s="1"/>
      <c r="Y5" s="1"/>
      <c r="Z5" s="1"/>
    </row>
    <row r="6" ht="15.75" customHeight="1">
      <c r="A6" s="1"/>
      <c r="B6" s="13"/>
      <c r="C6" s="10"/>
      <c r="D6" s="11" t="s">
        <v>19</v>
      </c>
      <c r="E6" s="3"/>
      <c r="F6" s="12">
        <f t="shared" si="5"/>
        <v>0</v>
      </c>
      <c r="G6" s="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"/>
      <c r="U6" s="1"/>
      <c r="V6" s="1"/>
      <c r="W6" s="1"/>
      <c r="X6" s="1"/>
      <c r="Y6" s="1"/>
      <c r="Z6" s="1"/>
    </row>
    <row r="7" ht="15.75" customHeight="1">
      <c r="A7" s="1"/>
      <c r="B7" s="13"/>
      <c r="C7" s="10"/>
      <c r="D7" s="11" t="s">
        <v>20</v>
      </c>
      <c r="E7" s="3"/>
      <c r="F7" s="12">
        <f t="shared" si="5"/>
        <v>0</v>
      </c>
      <c r="G7" s="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"/>
      <c r="U7" s="1"/>
      <c r="V7" s="1"/>
      <c r="W7" s="1"/>
      <c r="X7" s="1"/>
      <c r="Y7" s="1"/>
      <c r="Z7" s="1"/>
    </row>
    <row r="8" ht="15.75" customHeight="1">
      <c r="A8" s="1"/>
      <c r="B8" s="13"/>
      <c r="C8" s="10"/>
      <c r="D8" s="11" t="s">
        <v>21</v>
      </c>
      <c r="E8" s="3"/>
      <c r="F8" s="12">
        <f t="shared" si="5"/>
        <v>0</v>
      </c>
      <c r="G8" s="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"/>
      <c r="U8" s="1"/>
      <c r="V8" s="1"/>
      <c r="W8" s="1"/>
      <c r="X8" s="1"/>
      <c r="Y8" s="1"/>
      <c r="Z8" s="1"/>
    </row>
    <row r="9" ht="15.75" customHeight="1">
      <c r="A9" s="1"/>
      <c r="B9" s="14"/>
      <c r="C9" s="15"/>
      <c r="D9" s="16" t="s">
        <v>22</v>
      </c>
      <c r="E9" s="17"/>
      <c r="F9" s="18">
        <f>SUM(F4:F8)</f>
        <v>1390000</v>
      </c>
      <c r="G9" s="17"/>
      <c r="H9" s="18">
        <f t="shared" ref="H9:S9" si="6">SUM(H4:H8)</f>
        <v>15000</v>
      </c>
      <c r="I9" s="18">
        <f t="shared" si="6"/>
        <v>75000</v>
      </c>
      <c r="J9" s="18">
        <f t="shared" si="6"/>
        <v>75000</v>
      </c>
      <c r="K9" s="18">
        <f t="shared" si="6"/>
        <v>75000</v>
      </c>
      <c r="L9" s="18">
        <f t="shared" si="6"/>
        <v>100000</v>
      </c>
      <c r="M9" s="18">
        <f t="shared" si="6"/>
        <v>100000</v>
      </c>
      <c r="N9" s="18">
        <f t="shared" si="6"/>
        <v>100000</v>
      </c>
      <c r="O9" s="18">
        <f t="shared" si="6"/>
        <v>150000</v>
      </c>
      <c r="P9" s="18">
        <f t="shared" si="6"/>
        <v>150000</v>
      </c>
      <c r="Q9" s="18">
        <f t="shared" si="6"/>
        <v>150000</v>
      </c>
      <c r="R9" s="18">
        <f t="shared" si="6"/>
        <v>200000</v>
      </c>
      <c r="S9" s="18">
        <f t="shared" si="6"/>
        <v>200000</v>
      </c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3"/>
      <c r="F10" s="1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9" t="s">
        <v>23</v>
      </c>
      <c r="C11" s="20"/>
      <c r="D11" s="11" t="s">
        <v>24</v>
      </c>
      <c r="E11" s="3"/>
      <c r="F11" s="12">
        <f t="shared" ref="F11:F18" si="8">SUM(H11:S11)</f>
        <v>41700</v>
      </c>
      <c r="G11" s="3"/>
      <c r="H11" s="21">
        <f t="shared" ref="H11:S11" si="7">SUM(H4*0.03)</f>
        <v>450</v>
      </c>
      <c r="I11" s="21">
        <f t="shared" si="7"/>
        <v>2250</v>
      </c>
      <c r="J11" s="21">
        <f t="shared" si="7"/>
        <v>2250</v>
      </c>
      <c r="K11" s="21">
        <f t="shared" si="7"/>
        <v>2250</v>
      </c>
      <c r="L11" s="21">
        <f t="shared" si="7"/>
        <v>3000</v>
      </c>
      <c r="M11" s="21">
        <f t="shared" si="7"/>
        <v>3000</v>
      </c>
      <c r="N11" s="21">
        <f t="shared" si="7"/>
        <v>3000</v>
      </c>
      <c r="O11" s="21">
        <f t="shared" si="7"/>
        <v>4500</v>
      </c>
      <c r="P11" s="21">
        <f t="shared" si="7"/>
        <v>4500</v>
      </c>
      <c r="Q11" s="21">
        <f t="shared" si="7"/>
        <v>4500</v>
      </c>
      <c r="R11" s="21">
        <f t="shared" si="7"/>
        <v>6000</v>
      </c>
      <c r="S11" s="21">
        <f t="shared" si="7"/>
        <v>6000</v>
      </c>
      <c r="T11" s="1"/>
      <c r="U11" s="1"/>
      <c r="V11" s="1"/>
      <c r="W11" s="1"/>
      <c r="X11" s="1"/>
      <c r="Y11" s="1"/>
      <c r="Z11" s="1"/>
    </row>
    <row r="12" ht="15.75" customHeight="1">
      <c r="A12" s="1"/>
      <c r="B12" s="13"/>
      <c r="C12" s="20"/>
      <c r="D12" s="11" t="s">
        <v>24</v>
      </c>
      <c r="E12" s="3"/>
      <c r="F12" s="12">
        <f t="shared" si="8"/>
        <v>0</v>
      </c>
      <c r="G12" s="3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3"/>
      <c r="C13" s="20"/>
      <c r="D13" s="11" t="s">
        <v>25</v>
      </c>
      <c r="E13" s="3"/>
      <c r="F13" s="12">
        <f t="shared" si="8"/>
        <v>60000</v>
      </c>
      <c r="G13" s="3"/>
      <c r="H13" s="21">
        <v>5000.0</v>
      </c>
      <c r="I13" s="21">
        <v>5000.0</v>
      </c>
      <c r="J13" s="21">
        <v>5000.0</v>
      </c>
      <c r="K13" s="21">
        <v>5000.0</v>
      </c>
      <c r="L13" s="21">
        <v>5000.0</v>
      </c>
      <c r="M13" s="21">
        <v>5000.0</v>
      </c>
      <c r="N13" s="21">
        <v>5000.0</v>
      </c>
      <c r="O13" s="21">
        <v>5000.0</v>
      </c>
      <c r="P13" s="21">
        <v>5000.0</v>
      </c>
      <c r="Q13" s="21">
        <v>5000.0</v>
      </c>
      <c r="R13" s="21">
        <v>5000.0</v>
      </c>
      <c r="S13" s="21">
        <v>5000.0</v>
      </c>
      <c r="T13" s="1"/>
      <c r="U13" s="1"/>
      <c r="V13" s="1"/>
      <c r="W13" s="1"/>
      <c r="X13" s="1"/>
      <c r="Y13" s="1"/>
      <c r="Z13" s="1"/>
    </row>
    <row r="14" ht="15.75" customHeight="1">
      <c r="A14" s="1"/>
      <c r="B14" s="13"/>
      <c r="C14" s="20"/>
      <c r="D14" s="11" t="s">
        <v>25</v>
      </c>
      <c r="E14" s="3"/>
      <c r="F14" s="12">
        <f t="shared" si="8"/>
        <v>0</v>
      </c>
      <c r="G14" s="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3"/>
      <c r="C15" s="20"/>
      <c r="D15" s="11" t="s">
        <v>26</v>
      </c>
      <c r="E15" s="3"/>
      <c r="F15" s="12">
        <f t="shared" si="8"/>
        <v>360000</v>
      </c>
      <c r="G15" s="3"/>
      <c r="H15" s="21">
        <v>30000.0</v>
      </c>
      <c r="I15" s="21">
        <v>30000.0</v>
      </c>
      <c r="J15" s="21">
        <v>30000.0</v>
      </c>
      <c r="K15" s="21">
        <v>30000.0</v>
      </c>
      <c r="L15" s="21">
        <v>30000.0</v>
      </c>
      <c r="M15" s="21">
        <v>30000.0</v>
      </c>
      <c r="N15" s="21">
        <v>30000.0</v>
      </c>
      <c r="O15" s="21">
        <v>30000.0</v>
      </c>
      <c r="P15" s="21">
        <v>30000.0</v>
      </c>
      <c r="Q15" s="21">
        <v>30000.0</v>
      </c>
      <c r="R15" s="21">
        <v>30000.0</v>
      </c>
      <c r="S15" s="21">
        <v>30000.0</v>
      </c>
      <c r="T15" s="1"/>
      <c r="U15" s="1"/>
      <c r="V15" s="1"/>
      <c r="W15" s="1"/>
      <c r="X15" s="1"/>
      <c r="Y15" s="1"/>
      <c r="Z15" s="1"/>
    </row>
    <row r="16" ht="15.75" customHeight="1">
      <c r="A16" s="1"/>
      <c r="B16" s="13"/>
      <c r="C16" s="20"/>
      <c r="D16" s="11"/>
      <c r="E16" s="3"/>
      <c r="F16" s="12">
        <f t="shared" si="8"/>
        <v>0</v>
      </c>
      <c r="G16" s="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3"/>
      <c r="C17" s="20"/>
      <c r="D17" s="11"/>
      <c r="E17" s="3"/>
      <c r="F17" s="12">
        <f t="shared" si="8"/>
        <v>0</v>
      </c>
      <c r="G17" s="3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3"/>
      <c r="C18" s="20"/>
      <c r="D18" s="11"/>
      <c r="E18" s="3"/>
      <c r="F18" s="12">
        <f t="shared" si="8"/>
        <v>0</v>
      </c>
      <c r="G18" s="3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22"/>
      <c r="C19" s="23"/>
      <c r="D19" s="24" t="s">
        <v>22</v>
      </c>
      <c r="E19" s="17"/>
      <c r="F19" s="25">
        <f>SUM(F11:F18)</f>
        <v>461700</v>
      </c>
      <c r="G19" s="17"/>
      <c r="H19" s="25">
        <f t="shared" ref="H19:S19" si="9">SUM(H11:H18)</f>
        <v>35450</v>
      </c>
      <c r="I19" s="25">
        <f t="shared" si="9"/>
        <v>37250</v>
      </c>
      <c r="J19" s="25">
        <f t="shared" si="9"/>
        <v>37250</v>
      </c>
      <c r="K19" s="25">
        <f t="shared" si="9"/>
        <v>37250</v>
      </c>
      <c r="L19" s="25">
        <f t="shared" si="9"/>
        <v>38000</v>
      </c>
      <c r="M19" s="25">
        <f t="shared" si="9"/>
        <v>38000</v>
      </c>
      <c r="N19" s="25">
        <f t="shared" si="9"/>
        <v>38000</v>
      </c>
      <c r="O19" s="25">
        <f t="shared" si="9"/>
        <v>39500</v>
      </c>
      <c r="P19" s="25">
        <f t="shared" si="9"/>
        <v>39500</v>
      </c>
      <c r="Q19" s="25">
        <f t="shared" si="9"/>
        <v>39500</v>
      </c>
      <c r="R19" s="25">
        <f t="shared" si="9"/>
        <v>41000</v>
      </c>
      <c r="S19" s="25">
        <f t="shared" si="9"/>
        <v>41000</v>
      </c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3"/>
      <c r="F20" s="1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6"/>
      <c r="C21" s="27"/>
      <c r="D21" s="28" t="s">
        <v>27</v>
      </c>
      <c r="E21" s="29"/>
      <c r="F21" s="30">
        <f>SUM(F9-F19)</f>
        <v>928300</v>
      </c>
      <c r="G21" s="29"/>
      <c r="H21" s="30">
        <f t="shared" ref="H21:S21" si="10">SUM(H9-H19)</f>
        <v>-20450</v>
      </c>
      <c r="I21" s="30">
        <f t="shared" si="10"/>
        <v>37750</v>
      </c>
      <c r="J21" s="30">
        <f t="shared" si="10"/>
        <v>37750</v>
      </c>
      <c r="K21" s="30">
        <f t="shared" si="10"/>
        <v>37750</v>
      </c>
      <c r="L21" s="30">
        <f t="shared" si="10"/>
        <v>62000</v>
      </c>
      <c r="M21" s="30">
        <f t="shared" si="10"/>
        <v>62000</v>
      </c>
      <c r="N21" s="30">
        <f t="shared" si="10"/>
        <v>62000</v>
      </c>
      <c r="O21" s="30">
        <f t="shared" si="10"/>
        <v>110500</v>
      </c>
      <c r="P21" s="30">
        <f t="shared" si="10"/>
        <v>110500</v>
      </c>
      <c r="Q21" s="30">
        <f t="shared" si="10"/>
        <v>110500</v>
      </c>
      <c r="R21" s="30">
        <f t="shared" si="10"/>
        <v>159000</v>
      </c>
      <c r="S21" s="31">
        <f t="shared" si="10"/>
        <v>159000</v>
      </c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3"/>
      <c r="F22" s="1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32" t="s">
        <v>28</v>
      </c>
      <c r="C23" s="20"/>
      <c r="D23" s="11" t="s">
        <v>29</v>
      </c>
      <c r="E23" s="3"/>
      <c r="F23" s="12">
        <f t="shared" ref="F23:F31" si="11">SUM(H23:S23)</f>
        <v>0</v>
      </c>
      <c r="G23" s="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4"/>
      <c r="C24" s="20"/>
      <c r="D24" s="11" t="s">
        <v>30</v>
      </c>
      <c r="E24" s="3"/>
      <c r="F24" s="12">
        <f t="shared" si="11"/>
        <v>0</v>
      </c>
      <c r="G24" s="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34"/>
      <c r="C25" s="20"/>
      <c r="D25" s="11" t="s">
        <v>31</v>
      </c>
      <c r="E25" s="3"/>
      <c r="F25" s="12">
        <f t="shared" si="11"/>
        <v>0</v>
      </c>
      <c r="G25" s="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4"/>
      <c r="C26" s="20"/>
      <c r="D26" s="11" t="s">
        <v>32</v>
      </c>
      <c r="E26" s="3"/>
      <c r="F26" s="12">
        <f t="shared" si="11"/>
        <v>0</v>
      </c>
      <c r="G26" s="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34"/>
      <c r="C27" s="20"/>
      <c r="D27" s="11" t="s">
        <v>33</v>
      </c>
      <c r="E27" s="3"/>
      <c r="F27" s="12">
        <f t="shared" si="11"/>
        <v>0</v>
      </c>
      <c r="G27" s="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4"/>
      <c r="C28" s="20"/>
      <c r="D28" s="11" t="s">
        <v>34</v>
      </c>
      <c r="E28" s="3"/>
      <c r="F28" s="35">
        <f t="shared" si="11"/>
        <v>0</v>
      </c>
      <c r="G28" s="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34"/>
      <c r="C29" s="20"/>
      <c r="D29" s="11" t="s">
        <v>35</v>
      </c>
      <c r="E29" s="3"/>
      <c r="F29" s="35">
        <f t="shared" si="11"/>
        <v>0</v>
      </c>
      <c r="G29" s="3"/>
      <c r="H29" s="33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34"/>
      <c r="C30" s="20"/>
      <c r="D30" s="11" t="s">
        <v>36</v>
      </c>
      <c r="E30" s="3"/>
      <c r="F30" s="35">
        <f t="shared" si="11"/>
        <v>0</v>
      </c>
      <c r="G30" s="3"/>
      <c r="H30" s="33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34"/>
      <c r="C31" s="20"/>
      <c r="D31" s="11" t="s">
        <v>37</v>
      </c>
      <c r="E31" s="3"/>
      <c r="F31" s="12">
        <f t="shared" si="11"/>
        <v>0</v>
      </c>
      <c r="G31" s="3"/>
      <c r="H31" s="33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37"/>
      <c r="C32" s="38"/>
      <c r="D32" s="39"/>
      <c r="E32" s="3"/>
      <c r="F32" s="40">
        <f>SUM(F23:F31)</f>
        <v>0</v>
      </c>
      <c r="G32" s="3"/>
      <c r="H32" s="40">
        <f t="shared" ref="H32:S32" si="12">SUM(H23:H31)</f>
        <v>0</v>
      </c>
      <c r="I32" s="40">
        <f t="shared" si="12"/>
        <v>0</v>
      </c>
      <c r="J32" s="40">
        <f t="shared" si="12"/>
        <v>0</v>
      </c>
      <c r="K32" s="40">
        <f t="shared" si="12"/>
        <v>0</v>
      </c>
      <c r="L32" s="40">
        <f t="shared" si="12"/>
        <v>0</v>
      </c>
      <c r="M32" s="40">
        <f t="shared" si="12"/>
        <v>0</v>
      </c>
      <c r="N32" s="40">
        <f t="shared" si="12"/>
        <v>0</v>
      </c>
      <c r="O32" s="40">
        <f t="shared" si="12"/>
        <v>0</v>
      </c>
      <c r="P32" s="40">
        <f t="shared" si="12"/>
        <v>0</v>
      </c>
      <c r="Q32" s="40">
        <f t="shared" si="12"/>
        <v>0</v>
      </c>
      <c r="R32" s="40">
        <f t="shared" si="12"/>
        <v>0</v>
      </c>
      <c r="S32" s="40">
        <f t="shared" si="12"/>
        <v>0</v>
      </c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"/>
      <c r="F33" s="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41"/>
      <c r="C34" s="42"/>
      <c r="D34" s="43" t="s">
        <v>38</v>
      </c>
      <c r="E34" s="29"/>
      <c r="F34" s="44">
        <f>SUM(F21-F32)</f>
        <v>928300</v>
      </c>
      <c r="G34" s="29"/>
      <c r="H34" s="44">
        <f t="shared" ref="H34:S34" si="13">SUM(H21-H32)</f>
        <v>-20450</v>
      </c>
      <c r="I34" s="44">
        <f t="shared" si="13"/>
        <v>37750</v>
      </c>
      <c r="J34" s="44">
        <f t="shared" si="13"/>
        <v>37750</v>
      </c>
      <c r="K34" s="44">
        <f t="shared" si="13"/>
        <v>37750</v>
      </c>
      <c r="L34" s="44">
        <f t="shared" si="13"/>
        <v>62000</v>
      </c>
      <c r="M34" s="44">
        <f t="shared" si="13"/>
        <v>62000</v>
      </c>
      <c r="N34" s="44">
        <f t="shared" si="13"/>
        <v>62000</v>
      </c>
      <c r="O34" s="44">
        <f t="shared" si="13"/>
        <v>110500</v>
      </c>
      <c r="P34" s="44">
        <f t="shared" si="13"/>
        <v>110500</v>
      </c>
      <c r="Q34" s="44">
        <f t="shared" si="13"/>
        <v>110500</v>
      </c>
      <c r="R34" s="44">
        <f t="shared" si="13"/>
        <v>159000</v>
      </c>
      <c r="S34" s="44">
        <f t="shared" si="13"/>
        <v>159000</v>
      </c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3"/>
      <c r="F35" s="1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3"/>
      <c r="F36" s="1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3"/>
      <c r="F37" s="1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3"/>
      <c r="F38" s="1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3"/>
      <c r="F39" s="1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3"/>
      <c r="F40" s="1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3"/>
      <c r="F41" s="1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3"/>
      <c r="F42" s="1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3"/>
      <c r="F43" s="1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3"/>
      <c r="F44" s="1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3"/>
      <c r="F45" s="1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3"/>
      <c r="F46" s="1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3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3"/>
      <c r="F48" s="1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3"/>
      <c r="F49" s="1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3"/>
      <c r="F50" s="1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3"/>
      <c r="F51" s="1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3"/>
      <c r="F52" s="1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3"/>
      <c r="F53" s="1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3"/>
      <c r="F54" s="1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3"/>
      <c r="F55" s="1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3"/>
      <c r="F56" s="1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3"/>
      <c r="F57" s="1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3"/>
      <c r="F58" s="1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3"/>
      <c r="F59" s="1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3"/>
      <c r="F60" s="1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3"/>
      <c r="F61" s="1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3"/>
      <c r="F62" s="1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3"/>
      <c r="F63" s="1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3"/>
      <c r="F64" s="1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3"/>
      <c r="F65" s="1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3"/>
      <c r="F66" s="1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3"/>
      <c r="F67" s="1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3"/>
      <c r="F68" s="1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3"/>
      <c r="F69" s="1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3"/>
      <c r="F70" s="1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3"/>
      <c r="F71" s="1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3"/>
      <c r="F72" s="1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3"/>
      <c r="F73" s="1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3"/>
      <c r="F74" s="1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3"/>
      <c r="F75" s="1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3"/>
      <c r="F76" s="1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3"/>
      <c r="F77" s="1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3"/>
      <c r="F78" s="1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3"/>
      <c r="F79" s="1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3"/>
      <c r="F80" s="1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3"/>
      <c r="F81" s="1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3"/>
      <c r="F82" s="1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3"/>
      <c r="F83" s="1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3"/>
      <c r="F84" s="1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3"/>
      <c r="F85" s="1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3"/>
      <c r="F86" s="1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3"/>
      <c r="F87" s="1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3"/>
      <c r="F88" s="1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3"/>
      <c r="F89" s="1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3"/>
      <c r="F90" s="1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3"/>
      <c r="F91" s="1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3"/>
      <c r="F92" s="1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3"/>
      <c r="F93" s="1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3"/>
      <c r="F94" s="1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3"/>
      <c r="F95" s="1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3"/>
      <c r="F96" s="1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3"/>
      <c r="F97" s="1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3"/>
      <c r="F98" s="1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3"/>
      <c r="F99" s="1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3"/>
      <c r="F100" s="1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3"/>
      <c r="F101" s="1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3"/>
      <c r="F102" s="1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3"/>
      <c r="F103" s="1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3"/>
      <c r="F104" s="1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3"/>
      <c r="F105" s="1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3"/>
      <c r="F106" s="1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3"/>
      <c r="F107" s="1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3"/>
      <c r="F108" s="1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3"/>
      <c r="F109" s="1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3"/>
      <c r="F110" s="1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3"/>
      <c r="F111" s="1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3"/>
      <c r="F112" s="1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3"/>
      <c r="F113" s="1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3"/>
      <c r="F114" s="1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3"/>
      <c r="F115" s="1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3"/>
      <c r="F116" s="1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3"/>
      <c r="F117" s="1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3"/>
      <c r="F118" s="1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3"/>
      <c r="F119" s="1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3"/>
      <c r="F120" s="1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3"/>
      <c r="F121" s="1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3"/>
      <c r="F122" s="1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3"/>
      <c r="F123" s="1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3"/>
      <c r="F124" s="1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3"/>
      <c r="F125" s="1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3"/>
      <c r="F126" s="1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3"/>
      <c r="F127" s="1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3"/>
      <c r="F128" s="1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3"/>
      <c r="F129" s="1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3"/>
      <c r="F130" s="1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3"/>
      <c r="F131" s="1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3"/>
      <c r="F132" s="1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3"/>
      <c r="F133" s="1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3"/>
      <c r="F134" s="1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3"/>
      <c r="F135" s="1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3"/>
      <c r="F136" s="1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3"/>
      <c r="F137" s="1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3"/>
      <c r="F138" s="1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3"/>
      <c r="F139" s="1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3"/>
      <c r="F140" s="1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3"/>
      <c r="F141" s="1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3"/>
      <c r="F142" s="1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3"/>
      <c r="F143" s="1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3"/>
      <c r="F144" s="1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3"/>
      <c r="F145" s="1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3"/>
      <c r="F146" s="1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3"/>
      <c r="F147" s="1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3"/>
      <c r="F148" s="1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3"/>
      <c r="F149" s="1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3"/>
      <c r="F150" s="1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3"/>
      <c r="F151" s="1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3"/>
      <c r="F152" s="1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3"/>
      <c r="F153" s="1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3"/>
      <c r="F154" s="1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3"/>
      <c r="F155" s="1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3"/>
      <c r="F156" s="1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3"/>
      <c r="F157" s="1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3"/>
      <c r="F158" s="1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3"/>
      <c r="F159" s="1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3"/>
      <c r="F160" s="1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3"/>
      <c r="F161" s="1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3"/>
      <c r="F162" s="1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3"/>
      <c r="F163" s="1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3"/>
      <c r="F164" s="1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3"/>
      <c r="F165" s="1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3"/>
      <c r="F166" s="1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3"/>
      <c r="F167" s="1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3"/>
      <c r="F168" s="1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3"/>
      <c r="F169" s="1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3"/>
      <c r="F170" s="1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3"/>
      <c r="F171" s="1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3"/>
      <c r="F172" s="1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3"/>
      <c r="F173" s="1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3"/>
      <c r="F174" s="1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3"/>
      <c r="F175" s="1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3"/>
      <c r="F176" s="1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3"/>
      <c r="F177" s="1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3"/>
      <c r="F178" s="1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3"/>
      <c r="F179" s="1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3"/>
      <c r="F180" s="1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3"/>
      <c r="F181" s="1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3"/>
      <c r="F182" s="1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3"/>
      <c r="F183" s="1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3"/>
      <c r="F184" s="1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3"/>
      <c r="F185" s="1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3"/>
      <c r="F186" s="1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3"/>
      <c r="F187" s="1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3"/>
      <c r="F188" s="1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3"/>
      <c r="F189" s="1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3"/>
      <c r="F190" s="1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3"/>
      <c r="F191" s="1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3"/>
      <c r="F192" s="1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3"/>
      <c r="F193" s="1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3"/>
      <c r="F194" s="1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3"/>
      <c r="F195" s="1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3"/>
      <c r="F196" s="1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3"/>
      <c r="F197" s="1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3"/>
      <c r="F198" s="1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3"/>
      <c r="F199" s="1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3"/>
      <c r="F200" s="1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3"/>
      <c r="F201" s="1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3"/>
      <c r="F202" s="1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3"/>
      <c r="F203" s="1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3"/>
      <c r="F204" s="1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3"/>
      <c r="F205" s="1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3"/>
      <c r="F206" s="1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3"/>
      <c r="F207" s="1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3"/>
      <c r="F208" s="1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3"/>
      <c r="F209" s="1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3"/>
      <c r="F210" s="1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3"/>
      <c r="F211" s="1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3"/>
      <c r="F212" s="1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3"/>
      <c r="F213" s="1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3"/>
      <c r="F214" s="1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3"/>
      <c r="F215" s="1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3"/>
      <c r="F216" s="1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3"/>
      <c r="F217" s="1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3"/>
      <c r="F218" s="1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3"/>
      <c r="F219" s="1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3"/>
      <c r="F220" s="1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3"/>
      <c r="F221" s="1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3"/>
      <c r="F222" s="1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3"/>
      <c r="F223" s="1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3"/>
      <c r="F224" s="1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3"/>
      <c r="F225" s="1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3"/>
      <c r="F226" s="1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3"/>
      <c r="F227" s="1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3"/>
      <c r="F228" s="1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3"/>
      <c r="F229" s="1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3"/>
      <c r="F230" s="1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3"/>
      <c r="F231" s="1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3"/>
      <c r="F232" s="1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3"/>
      <c r="F233" s="1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3"/>
      <c r="F234" s="1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3"/>
      <c r="F235" s="1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3"/>
      <c r="F236" s="1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3"/>
      <c r="F237" s="1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3"/>
      <c r="F238" s="1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3"/>
      <c r="F239" s="1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3"/>
      <c r="F240" s="1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3"/>
      <c r="F241" s="1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3"/>
      <c r="F242" s="1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3"/>
      <c r="F243" s="1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3"/>
      <c r="F244" s="1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3"/>
      <c r="F245" s="1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3"/>
      <c r="F246" s="1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3"/>
      <c r="F247" s="1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3"/>
      <c r="F248" s="1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3"/>
      <c r="F249" s="1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3"/>
      <c r="F250" s="1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3"/>
      <c r="F251" s="1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3"/>
      <c r="F252" s="1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3"/>
      <c r="F253" s="1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3"/>
      <c r="F254" s="1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3"/>
      <c r="F255" s="1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3"/>
      <c r="F256" s="1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3"/>
      <c r="F257" s="1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3"/>
      <c r="F258" s="1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3"/>
      <c r="F259" s="1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3"/>
      <c r="F260" s="1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3"/>
      <c r="F261" s="1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3"/>
      <c r="F262" s="1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3"/>
      <c r="F263" s="1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3"/>
      <c r="F264" s="1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3"/>
      <c r="F265" s="1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3"/>
      <c r="F266" s="1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3"/>
      <c r="F267" s="1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3"/>
      <c r="F268" s="1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3"/>
      <c r="F269" s="1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3"/>
      <c r="F270" s="1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3"/>
      <c r="F271" s="1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3"/>
      <c r="F272" s="1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3"/>
      <c r="F273" s="1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3"/>
      <c r="F274" s="1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3"/>
      <c r="F275" s="1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3"/>
      <c r="F276" s="1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3"/>
      <c r="F277" s="1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3"/>
      <c r="F278" s="1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3"/>
      <c r="F279" s="1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3"/>
      <c r="F280" s="1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3"/>
      <c r="F281" s="1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3"/>
      <c r="F282" s="1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3"/>
      <c r="F283" s="1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3"/>
      <c r="F284" s="1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3"/>
      <c r="F285" s="1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3"/>
      <c r="F286" s="1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3"/>
      <c r="F287" s="1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3"/>
      <c r="F288" s="1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3"/>
      <c r="F289" s="1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3"/>
      <c r="F290" s="1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3"/>
      <c r="F291" s="1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3"/>
      <c r="F292" s="1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3"/>
      <c r="F293" s="1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3"/>
      <c r="F294" s="1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3"/>
      <c r="F295" s="1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3"/>
      <c r="F296" s="1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3"/>
      <c r="F297" s="1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3"/>
      <c r="F298" s="1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3"/>
      <c r="F299" s="1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3"/>
      <c r="F300" s="1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3"/>
      <c r="F301" s="1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3"/>
      <c r="F302" s="1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3"/>
      <c r="F303" s="1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3"/>
      <c r="F304" s="1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3"/>
      <c r="F305" s="1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3"/>
      <c r="F306" s="1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3"/>
      <c r="F307" s="1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3"/>
      <c r="F308" s="1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3"/>
      <c r="F309" s="1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3"/>
      <c r="F310" s="1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3"/>
      <c r="F311" s="1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3"/>
      <c r="F312" s="1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3"/>
      <c r="F313" s="1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3"/>
      <c r="F314" s="1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3"/>
      <c r="F315" s="1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3"/>
      <c r="F316" s="1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3"/>
      <c r="F317" s="1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3"/>
      <c r="F318" s="1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3"/>
      <c r="F319" s="1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3"/>
      <c r="F320" s="1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3"/>
      <c r="F321" s="1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3"/>
      <c r="F322" s="1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3"/>
      <c r="F323" s="1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3"/>
      <c r="F324" s="1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3"/>
      <c r="F325" s="1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3"/>
      <c r="F326" s="1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3"/>
      <c r="F327" s="1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3"/>
      <c r="F328" s="1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3"/>
      <c r="F329" s="1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3"/>
      <c r="F330" s="1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3"/>
      <c r="F331" s="1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3"/>
      <c r="F332" s="1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3"/>
      <c r="F333" s="1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3"/>
      <c r="F334" s="1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3"/>
      <c r="F335" s="1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3"/>
      <c r="F336" s="1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3"/>
      <c r="F337" s="1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3"/>
      <c r="F338" s="1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3"/>
      <c r="F339" s="1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3"/>
      <c r="F340" s="1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3"/>
      <c r="F341" s="1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3"/>
      <c r="F342" s="1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3"/>
      <c r="F343" s="1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3"/>
      <c r="F344" s="1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3"/>
      <c r="F345" s="1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3"/>
      <c r="F346" s="1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3"/>
      <c r="F347" s="1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3"/>
      <c r="F348" s="1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3"/>
      <c r="F349" s="1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3"/>
      <c r="F350" s="1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3"/>
      <c r="F351" s="1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3"/>
      <c r="F352" s="1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3"/>
      <c r="F353" s="1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3"/>
      <c r="F354" s="1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3"/>
      <c r="F355" s="1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3"/>
      <c r="F356" s="1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3"/>
      <c r="F357" s="1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3"/>
      <c r="F358" s="1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3"/>
      <c r="F359" s="1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3"/>
      <c r="F360" s="1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3"/>
      <c r="F361" s="1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3"/>
      <c r="F362" s="1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3"/>
      <c r="F363" s="1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3"/>
      <c r="F364" s="1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3"/>
      <c r="F365" s="1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3"/>
      <c r="F366" s="1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3"/>
      <c r="F367" s="1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3"/>
      <c r="F368" s="1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3"/>
      <c r="F369" s="1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3"/>
      <c r="F370" s="1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3"/>
      <c r="F371" s="1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3"/>
      <c r="F372" s="1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3"/>
      <c r="F373" s="1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3"/>
      <c r="F374" s="1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3"/>
      <c r="F375" s="1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3"/>
      <c r="F376" s="1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3"/>
      <c r="F377" s="1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3"/>
      <c r="F378" s="1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3"/>
      <c r="F379" s="1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3"/>
      <c r="F380" s="1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3"/>
      <c r="F381" s="1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3"/>
      <c r="F382" s="1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3"/>
      <c r="F383" s="1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3"/>
      <c r="F384" s="1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3"/>
      <c r="F385" s="1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3"/>
      <c r="F386" s="1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3"/>
      <c r="F387" s="1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3"/>
      <c r="F388" s="1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3"/>
      <c r="F389" s="1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3"/>
      <c r="F390" s="1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3"/>
      <c r="F391" s="1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3"/>
      <c r="F392" s="1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3"/>
      <c r="F393" s="1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3"/>
      <c r="F394" s="1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3"/>
      <c r="F395" s="1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3"/>
      <c r="F396" s="1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3"/>
      <c r="F397" s="1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3"/>
      <c r="F398" s="1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3"/>
      <c r="F399" s="1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3"/>
      <c r="F400" s="1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3"/>
      <c r="F401" s="1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3"/>
      <c r="F402" s="1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3"/>
      <c r="F403" s="1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3"/>
      <c r="F404" s="1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3"/>
      <c r="F405" s="1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3"/>
      <c r="F406" s="1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3"/>
      <c r="F407" s="1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3"/>
      <c r="F408" s="1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3"/>
      <c r="F409" s="1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3"/>
      <c r="F410" s="1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3"/>
      <c r="F411" s="1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3"/>
      <c r="F412" s="1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3"/>
      <c r="F413" s="1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3"/>
      <c r="F414" s="1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3"/>
      <c r="F415" s="1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3"/>
      <c r="F416" s="1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3"/>
      <c r="F417" s="1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3"/>
      <c r="F418" s="1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3"/>
      <c r="F419" s="1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3"/>
      <c r="F420" s="1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3"/>
      <c r="F421" s="1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3"/>
      <c r="F422" s="1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3"/>
      <c r="F423" s="1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3"/>
      <c r="F424" s="1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3"/>
      <c r="F425" s="1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3"/>
      <c r="F426" s="1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3"/>
      <c r="F427" s="1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3"/>
      <c r="F428" s="1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3"/>
      <c r="F429" s="1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3"/>
      <c r="F430" s="1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3"/>
      <c r="F431" s="1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3"/>
      <c r="F432" s="1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3"/>
      <c r="F433" s="1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3"/>
      <c r="F434" s="1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3"/>
      <c r="F435" s="1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3"/>
      <c r="F436" s="1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3"/>
      <c r="F437" s="1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3"/>
      <c r="F438" s="1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3"/>
      <c r="F439" s="1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3"/>
      <c r="F440" s="1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3"/>
      <c r="F441" s="1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3"/>
      <c r="F442" s="1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3"/>
      <c r="F443" s="1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3"/>
      <c r="F444" s="1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3"/>
      <c r="F445" s="1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3"/>
      <c r="F446" s="1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3"/>
      <c r="F447" s="1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3"/>
      <c r="F448" s="1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3"/>
      <c r="F449" s="1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3"/>
      <c r="F450" s="1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3"/>
      <c r="F451" s="1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3"/>
      <c r="F452" s="1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3"/>
      <c r="F453" s="1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3"/>
      <c r="F454" s="1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3"/>
      <c r="F455" s="1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3"/>
      <c r="F456" s="1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3"/>
      <c r="F457" s="1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3"/>
      <c r="F458" s="1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3"/>
      <c r="F459" s="1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3"/>
      <c r="F460" s="1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3"/>
      <c r="F461" s="1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3"/>
      <c r="F462" s="1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3"/>
      <c r="F463" s="1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3"/>
      <c r="F464" s="1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3"/>
      <c r="F465" s="1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3"/>
      <c r="F466" s="1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3"/>
      <c r="F467" s="1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3"/>
      <c r="F468" s="1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3"/>
      <c r="F469" s="1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3"/>
      <c r="F470" s="1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3"/>
      <c r="F471" s="1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3"/>
      <c r="F472" s="1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3"/>
      <c r="F473" s="1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3"/>
      <c r="F474" s="1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3"/>
      <c r="F475" s="1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3"/>
      <c r="F476" s="1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3"/>
      <c r="F477" s="1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3"/>
      <c r="F478" s="1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3"/>
      <c r="F479" s="1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3"/>
      <c r="F480" s="1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3"/>
      <c r="F481" s="1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3"/>
      <c r="F482" s="1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3"/>
      <c r="F483" s="1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3"/>
      <c r="F484" s="1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3"/>
      <c r="F485" s="1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3"/>
      <c r="F486" s="1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3"/>
      <c r="F487" s="1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3"/>
      <c r="F488" s="1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3"/>
      <c r="F489" s="1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3"/>
      <c r="F490" s="1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3"/>
      <c r="F491" s="1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3"/>
      <c r="F492" s="1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3"/>
      <c r="F493" s="1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3"/>
      <c r="F494" s="1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3"/>
      <c r="F495" s="1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3"/>
      <c r="F496" s="1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3"/>
      <c r="F497" s="1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3"/>
      <c r="F498" s="1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3"/>
      <c r="F499" s="1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3"/>
      <c r="F500" s="1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3"/>
      <c r="F501" s="1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3"/>
      <c r="F502" s="1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3"/>
      <c r="F503" s="1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3"/>
      <c r="F504" s="1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3"/>
      <c r="F505" s="1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3"/>
      <c r="F506" s="1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3"/>
      <c r="F507" s="1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3"/>
      <c r="F508" s="1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3"/>
      <c r="F509" s="1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3"/>
      <c r="F510" s="1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3"/>
      <c r="F511" s="1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3"/>
      <c r="F512" s="1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3"/>
      <c r="F513" s="1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3"/>
      <c r="F514" s="1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3"/>
      <c r="F515" s="1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3"/>
      <c r="F516" s="1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3"/>
      <c r="F517" s="1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3"/>
      <c r="F518" s="1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3"/>
      <c r="F519" s="1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3"/>
      <c r="F520" s="1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3"/>
      <c r="F521" s="1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3"/>
      <c r="F522" s="1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3"/>
      <c r="F523" s="1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3"/>
      <c r="F524" s="1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3"/>
      <c r="F525" s="1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3"/>
      <c r="F526" s="1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3"/>
      <c r="F527" s="1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3"/>
      <c r="F528" s="1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3"/>
      <c r="F529" s="1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3"/>
      <c r="F530" s="1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3"/>
      <c r="F531" s="1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3"/>
      <c r="F532" s="1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3"/>
      <c r="F533" s="1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3"/>
      <c r="F534" s="1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3"/>
      <c r="F535" s="1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3"/>
      <c r="F536" s="1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3"/>
      <c r="F537" s="1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3"/>
      <c r="F538" s="1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3"/>
      <c r="F539" s="1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3"/>
      <c r="F540" s="1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3"/>
      <c r="F541" s="1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3"/>
      <c r="F542" s="1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3"/>
      <c r="F543" s="1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3"/>
      <c r="F544" s="1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3"/>
      <c r="F545" s="1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3"/>
      <c r="F546" s="1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3"/>
      <c r="F547" s="1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3"/>
      <c r="F548" s="1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3"/>
      <c r="F549" s="1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3"/>
      <c r="F550" s="1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3"/>
      <c r="F551" s="1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3"/>
      <c r="F552" s="1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3"/>
      <c r="F553" s="1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3"/>
      <c r="F554" s="1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3"/>
      <c r="F555" s="1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3"/>
      <c r="F556" s="1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3"/>
      <c r="F557" s="1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3"/>
      <c r="F558" s="1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3"/>
      <c r="F559" s="1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3"/>
      <c r="F560" s="1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3"/>
      <c r="F561" s="1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3"/>
      <c r="F562" s="1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3"/>
      <c r="F563" s="1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3"/>
      <c r="F564" s="1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3"/>
      <c r="F565" s="1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3"/>
      <c r="F566" s="1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3"/>
      <c r="F567" s="1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3"/>
      <c r="F568" s="1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3"/>
      <c r="F569" s="1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3"/>
      <c r="F570" s="1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3"/>
      <c r="F571" s="1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3"/>
      <c r="F572" s="1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3"/>
      <c r="F573" s="1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3"/>
      <c r="F574" s="1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3"/>
      <c r="F575" s="1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3"/>
      <c r="F576" s="1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3"/>
      <c r="F577" s="1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3"/>
      <c r="F578" s="1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3"/>
      <c r="F579" s="1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3"/>
      <c r="F580" s="1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3"/>
      <c r="F581" s="1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3"/>
      <c r="F582" s="1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3"/>
      <c r="F583" s="1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3"/>
      <c r="F584" s="1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3"/>
      <c r="F585" s="1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3"/>
      <c r="F586" s="1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3"/>
      <c r="F587" s="1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3"/>
      <c r="F588" s="1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3"/>
      <c r="F589" s="1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3"/>
      <c r="F590" s="1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3"/>
      <c r="F591" s="1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3"/>
      <c r="F592" s="1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3"/>
      <c r="F593" s="1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3"/>
      <c r="F594" s="1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3"/>
      <c r="F595" s="1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3"/>
      <c r="F596" s="1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3"/>
      <c r="F597" s="1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3"/>
      <c r="F598" s="1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3"/>
      <c r="F599" s="1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3"/>
      <c r="F600" s="1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3"/>
      <c r="F601" s="1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3"/>
      <c r="F602" s="1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3"/>
      <c r="F603" s="1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3"/>
      <c r="F604" s="1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3"/>
      <c r="F605" s="1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3"/>
      <c r="F606" s="1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3"/>
      <c r="F607" s="1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3"/>
      <c r="F608" s="1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3"/>
      <c r="F609" s="1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3"/>
      <c r="F610" s="1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3"/>
      <c r="F611" s="1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3"/>
      <c r="F612" s="1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3"/>
      <c r="F613" s="1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3"/>
      <c r="F614" s="1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3"/>
      <c r="F615" s="1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3"/>
      <c r="F616" s="1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3"/>
      <c r="F617" s="1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3"/>
      <c r="F618" s="1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3"/>
      <c r="F619" s="1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3"/>
      <c r="F620" s="1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3"/>
      <c r="F621" s="1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3"/>
      <c r="F622" s="1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3"/>
      <c r="F623" s="1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3"/>
      <c r="F624" s="1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3"/>
      <c r="F625" s="1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3"/>
      <c r="F626" s="1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3"/>
      <c r="F627" s="1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3"/>
      <c r="F628" s="1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3"/>
      <c r="F629" s="1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3"/>
      <c r="F630" s="1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3"/>
      <c r="F631" s="1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3"/>
      <c r="F632" s="1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3"/>
      <c r="F633" s="1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3"/>
      <c r="F634" s="1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3"/>
      <c r="F635" s="1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3"/>
      <c r="F636" s="1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3"/>
      <c r="F637" s="1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3"/>
      <c r="F638" s="1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3"/>
      <c r="F639" s="1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3"/>
      <c r="F640" s="1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3"/>
      <c r="F641" s="1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3"/>
      <c r="F642" s="1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3"/>
      <c r="F643" s="1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3"/>
      <c r="F644" s="1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3"/>
      <c r="F645" s="1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3"/>
      <c r="F646" s="1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3"/>
      <c r="F647" s="1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3"/>
      <c r="F648" s="1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3"/>
      <c r="F649" s="1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3"/>
      <c r="F650" s="1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3"/>
      <c r="F651" s="1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3"/>
      <c r="F652" s="1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3"/>
      <c r="F653" s="1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3"/>
      <c r="F654" s="1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3"/>
      <c r="F655" s="1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3"/>
      <c r="F656" s="1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3"/>
      <c r="F657" s="1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3"/>
      <c r="F658" s="1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3"/>
      <c r="F659" s="1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3"/>
      <c r="F660" s="1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3"/>
      <c r="F661" s="1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3"/>
      <c r="F662" s="1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3"/>
      <c r="F663" s="1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3"/>
      <c r="F664" s="1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3"/>
      <c r="F665" s="1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3"/>
      <c r="F666" s="1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3"/>
      <c r="F667" s="1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3"/>
      <c r="F668" s="1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3"/>
      <c r="F669" s="1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3"/>
      <c r="F670" s="1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3"/>
      <c r="F671" s="1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3"/>
      <c r="F672" s="1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3"/>
      <c r="F673" s="1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3"/>
      <c r="F674" s="1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3"/>
      <c r="F675" s="1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3"/>
      <c r="F676" s="1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3"/>
      <c r="F677" s="1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3"/>
      <c r="F678" s="1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3"/>
      <c r="F679" s="1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3"/>
      <c r="F680" s="1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3"/>
      <c r="F681" s="1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3"/>
      <c r="F682" s="1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3"/>
      <c r="F683" s="1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3"/>
      <c r="F684" s="1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3"/>
      <c r="F685" s="1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3"/>
      <c r="F686" s="1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3"/>
      <c r="F687" s="1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3"/>
      <c r="F688" s="1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3"/>
      <c r="F689" s="1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3"/>
      <c r="F690" s="1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3"/>
      <c r="F691" s="1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3"/>
      <c r="F692" s="1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3"/>
      <c r="F693" s="1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3"/>
      <c r="F694" s="1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3"/>
      <c r="F695" s="1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3"/>
      <c r="F696" s="1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3"/>
      <c r="F697" s="1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3"/>
      <c r="F698" s="1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3"/>
      <c r="F699" s="1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3"/>
      <c r="F700" s="1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3"/>
      <c r="F701" s="1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3"/>
      <c r="F702" s="1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3"/>
      <c r="F703" s="1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3"/>
      <c r="F704" s="1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3"/>
      <c r="F705" s="1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3"/>
      <c r="F706" s="1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3"/>
      <c r="F707" s="1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3"/>
      <c r="F708" s="1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3"/>
      <c r="F709" s="1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3"/>
      <c r="F710" s="1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3"/>
      <c r="F711" s="1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3"/>
      <c r="F712" s="1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3"/>
      <c r="F713" s="1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3"/>
      <c r="F714" s="1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3"/>
      <c r="F715" s="1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3"/>
      <c r="F716" s="1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3"/>
      <c r="F717" s="1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3"/>
      <c r="F718" s="1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3"/>
      <c r="F719" s="1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3"/>
      <c r="F720" s="1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3"/>
      <c r="F721" s="1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3"/>
      <c r="F722" s="1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3"/>
      <c r="F723" s="1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3"/>
      <c r="F724" s="1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3"/>
      <c r="F725" s="1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3"/>
      <c r="F726" s="1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3"/>
      <c r="F727" s="1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3"/>
      <c r="F728" s="1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3"/>
      <c r="F729" s="1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3"/>
      <c r="F730" s="1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3"/>
      <c r="F731" s="1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3"/>
      <c r="F732" s="1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3"/>
      <c r="F733" s="1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3"/>
      <c r="F734" s="1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3"/>
      <c r="F735" s="1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3"/>
      <c r="F736" s="1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3"/>
      <c r="F737" s="1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3"/>
      <c r="F738" s="1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3"/>
      <c r="F739" s="1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3"/>
      <c r="F740" s="1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3"/>
      <c r="F741" s="1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3"/>
      <c r="F742" s="1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3"/>
      <c r="F743" s="1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3"/>
      <c r="F744" s="1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3"/>
      <c r="F745" s="1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3"/>
      <c r="F746" s="1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3"/>
      <c r="F747" s="1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3"/>
      <c r="F748" s="1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3"/>
      <c r="F749" s="1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3"/>
      <c r="F750" s="1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3"/>
      <c r="F751" s="1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3"/>
      <c r="F752" s="1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3"/>
      <c r="F753" s="1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3"/>
      <c r="F754" s="1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3"/>
      <c r="F755" s="1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3"/>
      <c r="F756" s="1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3"/>
      <c r="F757" s="1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3"/>
      <c r="F758" s="1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3"/>
      <c r="F759" s="1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3"/>
      <c r="F760" s="1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3"/>
      <c r="F761" s="1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3"/>
      <c r="F762" s="1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3"/>
      <c r="F763" s="1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3"/>
      <c r="F764" s="1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3"/>
      <c r="F765" s="1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3"/>
      <c r="F766" s="1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3"/>
      <c r="F767" s="1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3"/>
      <c r="F768" s="1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3"/>
      <c r="F769" s="1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3"/>
      <c r="F770" s="1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3"/>
      <c r="F771" s="1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3"/>
      <c r="F772" s="1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3"/>
      <c r="F773" s="1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3"/>
      <c r="F774" s="1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3"/>
      <c r="F775" s="1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3"/>
      <c r="F776" s="1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3"/>
      <c r="F777" s="1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3"/>
      <c r="F778" s="1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3"/>
      <c r="F779" s="1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3"/>
      <c r="F780" s="1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3"/>
      <c r="F781" s="1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3"/>
      <c r="F782" s="1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3"/>
      <c r="F783" s="1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3"/>
      <c r="F784" s="1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3"/>
      <c r="F785" s="1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3"/>
      <c r="F786" s="1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3"/>
      <c r="F787" s="1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3"/>
      <c r="F788" s="1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3"/>
      <c r="F789" s="1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3"/>
      <c r="F790" s="1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3"/>
      <c r="F791" s="1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3"/>
      <c r="F792" s="1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3"/>
      <c r="F793" s="1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3"/>
      <c r="F794" s="1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3"/>
      <c r="F795" s="1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3"/>
      <c r="F796" s="1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3"/>
      <c r="F797" s="1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3"/>
      <c r="F798" s="1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3"/>
      <c r="F799" s="1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3"/>
      <c r="F800" s="1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3"/>
      <c r="F801" s="1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3"/>
      <c r="F802" s="1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3"/>
      <c r="F803" s="1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3"/>
      <c r="F804" s="1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3"/>
      <c r="F805" s="1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3"/>
      <c r="F806" s="1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3"/>
      <c r="F807" s="1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3"/>
      <c r="F808" s="1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3"/>
      <c r="F809" s="1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3"/>
      <c r="F810" s="1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3"/>
      <c r="F811" s="1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3"/>
      <c r="F812" s="1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3"/>
      <c r="F813" s="1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3"/>
      <c r="F814" s="1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3"/>
      <c r="F815" s="1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3"/>
      <c r="F816" s="1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3"/>
      <c r="F817" s="1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3"/>
      <c r="F818" s="1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3"/>
      <c r="F819" s="1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3"/>
      <c r="F820" s="1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3"/>
      <c r="F821" s="1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3"/>
      <c r="F822" s="1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3"/>
      <c r="F823" s="1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3"/>
      <c r="F824" s="1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3"/>
      <c r="F825" s="1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3"/>
      <c r="F826" s="1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3"/>
      <c r="F827" s="1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3"/>
      <c r="F828" s="1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3"/>
      <c r="F829" s="1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3"/>
      <c r="F830" s="1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3"/>
      <c r="F831" s="1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3"/>
      <c r="F832" s="1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3"/>
      <c r="F833" s="1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3"/>
      <c r="F834" s="1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3"/>
      <c r="F835" s="1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3"/>
      <c r="F836" s="1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3"/>
      <c r="F837" s="1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3"/>
      <c r="F838" s="1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3"/>
      <c r="F839" s="1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3"/>
      <c r="F840" s="1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3"/>
      <c r="F841" s="1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3"/>
      <c r="F842" s="1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3"/>
      <c r="F843" s="1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3"/>
      <c r="F844" s="1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3"/>
      <c r="F845" s="1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3"/>
      <c r="F846" s="1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3"/>
      <c r="F847" s="1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3"/>
      <c r="F848" s="1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3"/>
      <c r="F849" s="1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3"/>
      <c r="F850" s="1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3"/>
      <c r="F851" s="1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3"/>
      <c r="F852" s="1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3"/>
      <c r="F853" s="1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3"/>
      <c r="F854" s="1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3"/>
      <c r="F855" s="1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3"/>
      <c r="F856" s="1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3"/>
      <c r="F857" s="1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3"/>
      <c r="F858" s="1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3"/>
      <c r="F859" s="1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3"/>
      <c r="F860" s="1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3"/>
      <c r="F861" s="1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3"/>
      <c r="F862" s="1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3"/>
      <c r="F863" s="1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3"/>
      <c r="F864" s="1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3"/>
      <c r="F865" s="1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3"/>
      <c r="F866" s="1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3"/>
      <c r="F867" s="1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3"/>
      <c r="F868" s="1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3"/>
      <c r="F869" s="1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3"/>
      <c r="F870" s="1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3"/>
      <c r="F871" s="1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3"/>
      <c r="F872" s="1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3"/>
      <c r="F873" s="1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3"/>
      <c r="F874" s="1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3"/>
      <c r="F875" s="1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3"/>
      <c r="F876" s="1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3"/>
      <c r="F877" s="1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3"/>
      <c r="F878" s="1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3"/>
      <c r="F879" s="1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3"/>
      <c r="F880" s="1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3"/>
      <c r="F881" s="1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3"/>
      <c r="F882" s="1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3"/>
      <c r="F883" s="1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3"/>
      <c r="F884" s="1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3"/>
      <c r="F885" s="1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3"/>
      <c r="F886" s="1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3"/>
      <c r="F887" s="1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3"/>
      <c r="F888" s="1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3"/>
      <c r="F889" s="1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3"/>
      <c r="F890" s="1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3"/>
      <c r="F891" s="1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3"/>
      <c r="F892" s="1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3"/>
      <c r="F893" s="1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3"/>
      <c r="F894" s="1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3"/>
      <c r="F895" s="1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3"/>
      <c r="F896" s="1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3"/>
      <c r="F897" s="1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3"/>
      <c r="F898" s="1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3"/>
      <c r="F899" s="1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3"/>
      <c r="F900" s="1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3"/>
      <c r="F901" s="1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3"/>
      <c r="F902" s="1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3"/>
      <c r="F903" s="1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3"/>
      <c r="F904" s="1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3"/>
      <c r="F905" s="1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3"/>
      <c r="F906" s="1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3"/>
      <c r="F907" s="1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3"/>
      <c r="F908" s="1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3"/>
      <c r="F909" s="1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3"/>
      <c r="F910" s="1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3"/>
      <c r="F911" s="1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3"/>
      <c r="F912" s="1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3"/>
      <c r="F913" s="1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3"/>
      <c r="F914" s="1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3"/>
      <c r="F915" s="1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3"/>
      <c r="F916" s="1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3"/>
      <c r="F917" s="1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3"/>
      <c r="F918" s="1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3"/>
      <c r="F919" s="1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3"/>
      <c r="F920" s="1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3"/>
      <c r="F921" s="1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3"/>
      <c r="F922" s="1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3"/>
      <c r="F923" s="1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3"/>
      <c r="F924" s="1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3"/>
      <c r="F925" s="1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3"/>
      <c r="F926" s="1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3"/>
      <c r="F927" s="1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3"/>
      <c r="F928" s="1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3"/>
      <c r="F929" s="1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3"/>
      <c r="F930" s="1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3"/>
      <c r="F931" s="1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3"/>
      <c r="F932" s="1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3"/>
      <c r="F933" s="1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3"/>
      <c r="F934" s="1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3"/>
      <c r="F935" s="1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3"/>
      <c r="F936" s="1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3"/>
      <c r="F937" s="1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3"/>
      <c r="F938" s="1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3"/>
      <c r="F939" s="1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3"/>
      <c r="F940" s="1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3"/>
      <c r="F941" s="1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3"/>
      <c r="F942" s="1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3"/>
      <c r="F943" s="1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3"/>
      <c r="F944" s="1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3"/>
      <c r="F945" s="1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3"/>
      <c r="F946" s="1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3"/>
      <c r="F947" s="1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3"/>
      <c r="F948" s="1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3"/>
      <c r="F949" s="1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3"/>
      <c r="F950" s="1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3"/>
      <c r="F951" s="1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3"/>
      <c r="F952" s="1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3"/>
      <c r="F953" s="1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3"/>
      <c r="F954" s="1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3"/>
      <c r="F955" s="1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3"/>
      <c r="F956" s="1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3"/>
      <c r="F957" s="1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3"/>
      <c r="F958" s="1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3"/>
      <c r="F959" s="1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3"/>
      <c r="F960" s="1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3"/>
      <c r="F961" s="1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3"/>
      <c r="F962" s="1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3"/>
      <c r="F963" s="1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3"/>
      <c r="F964" s="1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3"/>
      <c r="F965" s="1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3"/>
      <c r="F966" s="1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3"/>
      <c r="F967" s="1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3"/>
      <c r="F968" s="1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3"/>
      <c r="F969" s="1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3"/>
      <c r="F970" s="1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3"/>
      <c r="F971" s="1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3"/>
      <c r="F972" s="1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3"/>
      <c r="F973" s="1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3"/>
      <c r="F974" s="1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3"/>
      <c r="F975" s="1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3"/>
      <c r="F976" s="1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3"/>
      <c r="F977" s="1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3"/>
      <c r="F978" s="1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3"/>
      <c r="F979" s="1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3"/>
      <c r="F980" s="1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3"/>
      <c r="F981" s="1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3"/>
      <c r="F982" s="1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3"/>
      <c r="F983" s="1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3"/>
      <c r="F984" s="1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3"/>
      <c r="F985" s="1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3"/>
      <c r="F986" s="1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3"/>
      <c r="F987" s="1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3"/>
      <c r="F988" s="1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3"/>
      <c r="F989" s="1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3"/>
      <c r="F990" s="1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3"/>
      <c r="F991" s="1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3"/>
      <c r="F992" s="1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3"/>
      <c r="F993" s="1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3"/>
      <c r="F994" s="1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3"/>
      <c r="F995" s="1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3"/>
      <c r="F996" s="1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3"/>
      <c r="F997" s="1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3"/>
      <c r="F998" s="1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3"/>
      <c r="F999" s="1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3"/>
      <c r="F1000" s="1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3"/>
      <c r="F1001" s="1"/>
      <c r="G1001" s="3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B4:B8"/>
    <mergeCell ref="B11:B18"/>
    <mergeCell ref="B23:B32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2.63" defaultRowHeight="15.0"/>
  <cols>
    <col customWidth="1" min="1" max="1" width="2.5"/>
    <col customWidth="1" min="2" max="2" width="8.38"/>
    <col customWidth="1" min="3" max="3" width="20.38"/>
    <col customWidth="1" min="4" max="15" width="8.75"/>
    <col customWidth="1" min="16" max="26" width="8.38"/>
  </cols>
  <sheetData>
    <row r="1" ht="10.5" customHeight="1">
      <c r="A1" s="45"/>
      <c r="B1" s="45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0.5" customHeight="1">
      <c r="A2" s="45"/>
      <c r="B2" s="45"/>
      <c r="C2" s="46" t="s">
        <v>40</v>
      </c>
      <c r="D2" s="47">
        <v>500000.0</v>
      </c>
      <c r="E2" s="45" t="s">
        <v>41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10.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8" t="s">
        <v>2</v>
      </c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10.5" customHeight="1">
      <c r="A4" s="45"/>
      <c r="B4" s="45"/>
      <c r="C4" s="45"/>
      <c r="D4" s="49" t="s">
        <v>42</v>
      </c>
      <c r="E4" s="49" t="s">
        <v>43</v>
      </c>
      <c r="F4" s="49" t="s">
        <v>44</v>
      </c>
      <c r="G4" s="49" t="s">
        <v>45</v>
      </c>
      <c r="H4" s="49" t="s">
        <v>4</v>
      </c>
      <c r="I4" s="49" t="s">
        <v>5</v>
      </c>
      <c r="J4" s="49" t="s">
        <v>6</v>
      </c>
      <c r="K4" s="49" t="s">
        <v>7</v>
      </c>
      <c r="L4" s="49" t="s">
        <v>8</v>
      </c>
      <c r="M4" s="49" t="s">
        <v>9</v>
      </c>
      <c r="N4" s="49" t="s">
        <v>10</v>
      </c>
      <c r="O4" s="49" t="s">
        <v>11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10.5" customHeight="1">
      <c r="A5" s="45"/>
      <c r="B5" s="45"/>
      <c r="C5" s="46" t="s">
        <v>46</v>
      </c>
      <c r="D5" s="50">
        <f t="shared" ref="D5:O5" si="1">SUM(D10,D28)</f>
        <v>0</v>
      </c>
      <c r="E5" s="50">
        <f t="shared" si="1"/>
        <v>0</v>
      </c>
      <c r="F5" s="50">
        <f t="shared" si="1"/>
        <v>0</v>
      </c>
      <c r="G5" s="50">
        <f t="shared" si="1"/>
        <v>0</v>
      </c>
      <c r="H5" s="50">
        <f t="shared" si="1"/>
        <v>0</v>
      </c>
      <c r="I5" s="50">
        <f t="shared" si="1"/>
        <v>0</v>
      </c>
      <c r="J5" s="50">
        <f t="shared" si="1"/>
        <v>0</v>
      </c>
      <c r="K5" s="50">
        <f t="shared" si="1"/>
        <v>0</v>
      </c>
      <c r="L5" s="50">
        <f t="shared" si="1"/>
        <v>0</v>
      </c>
      <c r="M5" s="50">
        <f t="shared" si="1"/>
        <v>0</v>
      </c>
      <c r="N5" s="50">
        <f t="shared" si="1"/>
        <v>0</v>
      </c>
      <c r="O5" s="50">
        <f t="shared" si="1"/>
        <v>0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0.5" customHeight="1">
      <c r="A6" s="45"/>
      <c r="B6" s="45"/>
      <c r="C6" s="46" t="s">
        <v>47</v>
      </c>
      <c r="D6" s="50">
        <f t="shared" ref="D6:O6" si="2">D22</f>
        <v>0</v>
      </c>
      <c r="E6" s="50">
        <f t="shared" si="2"/>
        <v>0</v>
      </c>
      <c r="F6" s="50">
        <f t="shared" si="2"/>
        <v>0</v>
      </c>
      <c r="G6" s="50">
        <f t="shared" si="2"/>
        <v>0</v>
      </c>
      <c r="H6" s="50">
        <f t="shared" si="2"/>
        <v>0</v>
      </c>
      <c r="I6" s="50">
        <f t="shared" si="2"/>
        <v>0</v>
      </c>
      <c r="J6" s="50">
        <f t="shared" si="2"/>
        <v>0</v>
      </c>
      <c r="K6" s="50">
        <f t="shared" si="2"/>
        <v>0</v>
      </c>
      <c r="L6" s="50">
        <f t="shared" si="2"/>
        <v>0</v>
      </c>
      <c r="M6" s="50">
        <f t="shared" si="2"/>
        <v>0</v>
      </c>
      <c r="N6" s="50">
        <f t="shared" si="2"/>
        <v>0</v>
      </c>
      <c r="O6" s="50">
        <f t="shared" si="2"/>
        <v>0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10.5" customHeight="1">
      <c r="A7" s="45"/>
      <c r="B7" s="45"/>
      <c r="C7" s="51" t="s">
        <v>48</v>
      </c>
      <c r="D7" s="52">
        <f>SUM(D2+D5-D6)</f>
        <v>500000</v>
      </c>
      <c r="E7" s="52">
        <f t="shared" ref="E7:O7" si="3">SUM(D7+E5-E6)</f>
        <v>500000</v>
      </c>
      <c r="F7" s="52">
        <f t="shared" si="3"/>
        <v>500000</v>
      </c>
      <c r="G7" s="52">
        <f t="shared" si="3"/>
        <v>500000</v>
      </c>
      <c r="H7" s="52">
        <f t="shared" si="3"/>
        <v>500000</v>
      </c>
      <c r="I7" s="52">
        <f t="shared" si="3"/>
        <v>500000</v>
      </c>
      <c r="J7" s="52">
        <f t="shared" si="3"/>
        <v>500000</v>
      </c>
      <c r="K7" s="52">
        <f t="shared" si="3"/>
        <v>500000</v>
      </c>
      <c r="L7" s="52">
        <f t="shared" si="3"/>
        <v>500000</v>
      </c>
      <c r="M7" s="52">
        <f t="shared" si="3"/>
        <v>500000</v>
      </c>
      <c r="N7" s="52">
        <f t="shared" si="3"/>
        <v>500000</v>
      </c>
      <c r="O7" s="52">
        <f t="shared" si="3"/>
        <v>500000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0.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10.5" customHeight="1">
      <c r="A9" s="45"/>
      <c r="B9" s="45"/>
      <c r="C9" s="45"/>
      <c r="D9" s="49" t="s">
        <v>42</v>
      </c>
      <c r="E9" s="49" t="s">
        <v>43</v>
      </c>
      <c r="F9" s="49" t="s">
        <v>44</v>
      </c>
      <c r="G9" s="49" t="s">
        <v>45</v>
      </c>
      <c r="H9" s="49" t="s">
        <v>4</v>
      </c>
      <c r="I9" s="49" t="s">
        <v>5</v>
      </c>
      <c r="J9" s="49" t="s">
        <v>6</v>
      </c>
      <c r="K9" s="49" t="s">
        <v>7</v>
      </c>
      <c r="L9" s="49" t="s">
        <v>8</v>
      </c>
      <c r="M9" s="49" t="s">
        <v>9</v>
      </c>
      <c r="N9" s="49" t="s">
        <v>10</v>
      </c>
      <c r="O9" s="49" t="s">
        <v>11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10.5" customHeight="1">
      <c r="A10" s="45"/>
      <c r="B10" s="46" t="s">
        <v>46</v>
      </c>
      <c r="C10" s="46" t="s">
        <v>16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10.5" customHeight="1">
      <c r="A11" s="45"/>
      <c r="B11" s="45"/>
      <c r="C11" s="45"/>
      <c r="D11" s="45"/>
      <c r="E11" s="45"/>
      <c r="F11" s="45"/>
      <c r="G11" s="45"/>
      <c r="H11" s="45"/>
      <c r="I11" s="45"/>
      <c r="J11" s="5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10.5" customHeight="1">
      <c r="A12" s="45"/>
      <c r="B12" s="45"/>
      <c r="C12" s="45"/>
      <c r="D12" s="49" t="s">
        <v>42</v>
      </c>
      <c r="E12" s="49" t="s">
        <v>43</v>
      </c>
      <c r="F12" s="49" t="s">
        <v>44</v>
      </c>
      <c r="G12" s="49" t="s">
        <v>45</v>
      </c>
      <c r="H12" s="49" t="s">
        <v>4</v>
      </c>
      <c r="I12" s="49" t="s">
        <v>5</v>
      </c>
      <c r="J12" s="49" t="s">
        <v>6</v>
      </c>
      <c r="K12" s="49" t="s">
        <v>7</v>
      </c>
      <c r="L12" s="49" t="s">
        <v>8</v>
      </c>
      <c r="M12" s="49" t="s">
        <v>9</v>
      </c>
      <c r="N12" s="49" t="s">
        <v>10</v>
      </c>
      <c r="O12" s="49" t="s">
        <v>11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0.5" customHeight="1">
      <c r="A13" s="45"/>
      <c r="B13" s="55" t="s">
        <v>47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10.5" customHeight="1">
      <c r="A14" s="45"/>
      <c r="B14" s="13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0.5" customHeight="1">
      <c r="A15" s="45"/>
      <c r="B15" s="13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0.5" customHeight="1">
      <c r="A16" s="45"/>
      <c r="B16" s="13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0.5" customHeight="1">
      <c r="A17" s="45"/>
      <c r="B17" s="13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0.5" customHeight="1">
      <c r="A18" s="45"/>
      <c r="B18" s="13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0.5" customHeight="1">
      <c r="A19" s="45"/>
      <c r="B19" s="13"/>
      <c r="C19" s="56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0.5" customHeight="1">
      <c r="A20" s="45"/>
      <c r="B20" s="13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0.5" customHeight="1">
      <c r="A21" s="45"/>
      <c r="B21" s="5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0.5" customHeight="1">
      <c r="A22" s="45"/>
      <c r="B22" s="45"/>
      <c r="C22" s="45"/>
      <c r="D22" s="59">
        <f t="shared" ref="D22:O22" si="4">SUM(D13:D21)</f>
        <v>0</v>
      </c>
      <c r="E22" s="59">
        <f t="shared" si="4"/>
        <v>0</v>
      </c>
      <c r="F22" s="59">
        <f t="shared" si="4"/>
        <v>0</v>
      </c>
      <c r="G22" s="59">
        <f t="shared" si="4"/>
        <v>0</v>
      </c>
      <c r="H22" s="59">
        <f t="shared" si="4"/>
        <v>0</v>
      </c>
      <c r="I22" s="59">
        <f t="shared" si="4"/>
        <v>0</v>
      </c>
      <c r="J22" s="59">
        <f t="shared" si="4"/>
        <v>0</v>
      </c>
      <c r="K22" s="59">
        <f t="shared" si="4"/>
        <v>0</v>
      </c>
      <c r="L22" s="59">
        <f t="shared" si="4"/>
        <v>0</v>
      </c>
      <c r="M22" s="59">
        <f t="shared" si="4"/>
        <v>0</v>
      </c>
      <c r="N22" s="59">
        <f t="shared" si="4"/>
        <v>0</v>
      </c>
      <c r="O22" s="59">
        <f t="shared" si="4"/>
        <v>0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0.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ht="10.5" customHeight="1">
      <c r="A24" s="45"/>
      <c r="B24" s="45"/>
      <c r="C24" s="45"/>
      <c r="D24" s="49" t="s">
        <v>42</v>
      </c>
      <c r="E24" s="49" t="s">
        <v>43</v>
      </c>
      <c r="F24" s="49" t="s">
        <v>44</v>
      </c>
      <c r="G24" s="49" t="s">
        <v>45</v>
      </c>
      <c r="H24" s="49" t="s">
        <v>4</v>
      </c>
      <c r="I24" s="49" t="s">
        <v>5</v>
      </c>
      <c r="J24" s="49" t="s">
        <v>6</v>
      </c>
      <c r="K24" s="49" t="s">
        <v>7</v>
      </c>
      <c r="L24" s="49" t="s">
        <v>8</v>
      </c>
      <c r="M24" s="49" t="s">
        <v>9</v>
      </c>
      <c r="N24" s="49" t="s">
        <v>10</v>
      </c>
      <c r="O24" s="49" t="s">
        <v>11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0.5" customHeight="1">
      <c r="A25" s="45"/>
      <c r="B25" s="55" t="s">
        <v>49</v>
      </c>
      <c r="C25" s="61" t="s">
        <v>50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0.5" customHeight="1">
      <c r="A26" s="45"/>
      <c r="B26" s="13"/>
      <c r="C26" s="61" t="s">
        <v>51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0.5" customHeight="1">
      <c r="A27" s="45"/>
      <c r="B27" s="58"/>
      <c r="C27" s="61" t="s">
        <v>52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0.5" customHeight="1">
      <c r="A28" s="45"/>
      <c r="B28" s="45"/>
      <c r="C28" s="45"/>
      <c r="D28" s="62">
        <f t="shared" ref="D28:O28" si="5">SUM(D25:D27)</f>
        <v>0</v>
      </c>
      <c r="E28" s="62">
        <f t="shared" si="5"/>
        <v>0</v>
      </c>
      <c r="F28" s="62">
        <f t="shared" si="5"/>
        <v>0</v>
      </c>
      <c r="G28" s="62">
        <f t="shared" si="5"/>
        <v>0</v>
      </c>
      <c r="H28" s="62">
        <f t="shared" si="5"/>
        <v>0</v>
      </c>
      <c r="I28" s="62">
        <f t="shared" si="5"/>
        <v>0</v>
      </c>
      <c r="J28" s="62">
        <f t="shared" si="5"/>
        <v>0</v>
      </c>
      <c r="K28" s="62">
        <f t="shared" si="5"/>
        <v>0</v>
      </c>
      <c r="L28" s="62">
        <f t="shared" si="5"/>
        <v>0</v>
      </c>
      <c r="M28" s="62">
        <f t="shared" si="5"/>
        <v>0</v>
      </c>
      <c r="N28" s="62">
        <f t="shared" si="5"/>
        <v>0</v>
      </c>
      <c r="O28" s="62">
        <f t="shared" si="5"/>
        <v>0</v>
      </c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0.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0.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0.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0.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0.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0.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0.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0.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0.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0.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0.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0.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0.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0.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0.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0.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0.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0.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0.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0.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0.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0.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0.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0.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0.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0.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0.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0.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0.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0.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0.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0.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0.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0.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0.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0.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0.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0.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0.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0.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0.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0.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0.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0.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0.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0.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0.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0.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0.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0.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0.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0.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0.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0.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0.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0.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0.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0.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0.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0.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0.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0.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0.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0.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0.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0.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0.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0.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0.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0.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0.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0.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0.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0.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0.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0.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0.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0.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0.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0.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0.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0.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0.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0.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0.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0.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0.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0.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0.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0.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0.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0.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0.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0.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0.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0.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0.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0.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0.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0.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0.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0.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0.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0.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0.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0.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0.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0.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0.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0.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0.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0.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0.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0.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0.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0.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0.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0.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0.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0.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0.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0.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0.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0.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0.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0.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0.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0.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0.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0.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0.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0.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0.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0.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0.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0.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0.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0.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0.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0.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0.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0.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0.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0.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0.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0.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0.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0.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0.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0.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0.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0.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0.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0.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0.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0.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0.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0.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0.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0.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0.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0.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0.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0.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0.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0.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0.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0.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0.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0.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0.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0.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0.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0.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0.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0.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0.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0.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0.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0.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0.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0.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0.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0.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0.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0.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0.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0.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0.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0.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0.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0.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0.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0.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0.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0.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0.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0.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0.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0.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0.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0.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0.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0.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0.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0.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0.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0.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0.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0.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0.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0.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0.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0.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0.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0.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0.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0.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0.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0.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0.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0.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0.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0.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0.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0.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0.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0.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0.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0.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0.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0.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0.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0.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0.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0.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0.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0.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0.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0.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0.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0.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0.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0.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0.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0.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0.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0.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0.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0.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0.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0.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0.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0.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0.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0.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0.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0.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0.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0.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0.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0.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0.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0.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0.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0.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0.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0.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0.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0.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0.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0.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0.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0.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0.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0.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0.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0.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0.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0.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0.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0.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0.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0.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0.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0.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0.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0.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0.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0.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0.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0.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0.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0.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0.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0.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0.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0.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0.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0.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0.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0.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0.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0.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0.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0.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0.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0.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0.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0.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0.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0.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0.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0.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0.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0.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0.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0.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0.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0.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0.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0.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0.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0.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0.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0.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0.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0.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0.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0.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0.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0.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0.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0.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0.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0.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0.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0.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0.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0.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0.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0.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0.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0.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0.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0.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0.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0.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0.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0.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0.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0.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10.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10.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10.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10.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10.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10.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10.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10.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10.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10.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10.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10.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10.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10.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10.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10.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10.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10.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10.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10.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10.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10.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10.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10.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10.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10.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10.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10.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10.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10.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10.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10.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10.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10.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10.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10.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10.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10.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10.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10.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10.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10.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10.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10.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10.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10.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10.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10.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10.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10.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10.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10.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10.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10.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10.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10.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10.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10.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10.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10.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10.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10.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10.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10.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10.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10.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10.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10.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10.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10.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10.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10.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10.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10.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10.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10.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10.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10.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10.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10.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10.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10.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10.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10.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10.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10.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10.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10.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10.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10.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10.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10.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10.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10.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10.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10.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10.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10.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10.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10.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10.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10.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10.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10.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10.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10.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10.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10.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10.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10.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10.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10.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10.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10.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10.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10.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10.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10.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10.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10.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10.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10.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10.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10.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10.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10.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10.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10.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10.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10.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10.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10.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10.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10.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10.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10.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10.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10.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10.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10.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10.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10.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10.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10.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10.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10.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10.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10.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10.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10.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10.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10.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10.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10.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10.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10.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10.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10.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10.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10.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10.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10.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10.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10.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10.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10.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10.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10.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10.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10.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10.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10.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10.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10.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10.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10.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10.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10.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10.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10.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10.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10.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10.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10.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10.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10.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10.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10.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10.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10.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10.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10.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10.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10.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10.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10.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10.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10.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10.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10.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10.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10.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10.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10.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10.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10.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10.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10.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10.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10.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10.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10.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10.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10.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10.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10.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10.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10.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10.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10.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10.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10.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10.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10.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10.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10.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10.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10.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10.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10.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10.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10.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10.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10.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10.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10.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10.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10.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10.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10.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10.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10.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10.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10.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10.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10.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10.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10.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10.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10.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10.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10.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10.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10.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10.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10.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10.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10.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10.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10.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10.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10.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10.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10.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10.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10.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10.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10.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10.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10.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10.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10.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10.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10.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10.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10.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10.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10.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10.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10.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10.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10.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10.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10.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10.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10.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10.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10.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10.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10.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10.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10.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10.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10.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10.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10.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10.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10.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10.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10.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10.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10.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10.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10.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10.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10.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10.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10.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10.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10.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10.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10.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10.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10.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10.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10.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10.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10.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10.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10.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10.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10.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10.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10.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10.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10.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10.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10.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10.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10.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10.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10.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10.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10.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10.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10.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10.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10.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10.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10.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10.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10.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10.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10.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10.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10.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10.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10.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10.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10.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10.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10.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10.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10.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10.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10.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10.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10.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10.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10.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10.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10.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10.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10.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10.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10.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10.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10.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10.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10.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10.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10.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10.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10.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10.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10.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10.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10.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10.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10.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10.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10.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10.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10.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10.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10.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10.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10.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10.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10.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10.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10.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10.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10.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10.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10.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10.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10.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10.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10.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10.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10.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10.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10.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10.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10.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10.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10.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10.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10.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10.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10.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10.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10.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10.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10.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10.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10.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10.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10.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10.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10.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10.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10.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10.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10.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10.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10.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10.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10.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10.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10.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10.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10.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10.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10.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10.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10.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10.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10.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10.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10.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10.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10.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10.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10.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10.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10.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10.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10.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10.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10.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10.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10.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10.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10.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10.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10.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10.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10.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10.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10.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10.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10.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10.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10.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10.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10.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10.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10.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10.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10.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10.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10.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10.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10.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10.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10.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10.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10.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10.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10.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10.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10.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10.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10.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10.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10.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10.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10.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10.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10.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10.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10.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10.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10.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10.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10.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10.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10.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10.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10.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10.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10.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10.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10.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10.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10.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10.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10.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10.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10.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10.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10.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10.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10.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10.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10.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10.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10.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10.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10.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10.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10.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10.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10.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10.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10.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10.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10.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10.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10.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10.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10.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10.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10.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10.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10.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10.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10.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10.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10.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10.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10.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10.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10.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10.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10.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10.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10.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10.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10.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10.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10.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10.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10.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10.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10.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10.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10.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10.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10.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10.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10.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10.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10.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10.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10.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10.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10.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10.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10.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10.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10.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10.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10.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10.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10.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10.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10.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10.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10.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10.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10.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10.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10.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10.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10.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10.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10.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10.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10.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10.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10.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10.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10.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10.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10.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t="10.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ht="10.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t="10.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ht="10.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t="10.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ht="10.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t="10.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ht="10.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t="10.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ht="10.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t="10.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ht="10.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t="10.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ht="10.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t="10.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ht="10.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t="10.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ht="10.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t="10.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ht="10.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t="10.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ht="10.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2">
    <mergeCell ref="B13:B21"/>
    <mergeCell ref="B25:B27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